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elogic.sharepoint.com/sites/UKMarketing/Shared Documents/7. ECMK - MKTG FOLDER/Website Project 2022/"/>
    </mc:Choice>
  </mc:AlternateContent>
  <xr:revisionPtr revIDLastSave="0" documentId="8_{1770B791-EBD3-4E4A-BFF5-42EC082443D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HHDC" sheetId="1" r:id="rId1"/>
  </sheets>
  <definedNames>
    <definedName name="_xlnm.Print_Area" localSheetId="0">WHHDC!$A$1:$J$70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1" i="1" l="1"/>
  <c r="B53" i="1" l="1"/>
  <c r="B55" i="1" s="1"/>
  <c r="B43" i="1"/>
  <c r="B19" i="1"/>
  <c r="B46" i="1" l="1"/>
  <c r="B47" i="1" s="1"/>
  <c r="B34" i="1"/>
  <c r="B28" i="1"/>
  <c r="B54" i="1" s="1"/>
  <c r="B25" i="1"/>
  <c r="B22" i="1"/>
  <c r="B62" i="1"/>
  <c r="B63" i="1" l="1"/>
  <c r="B48" i="1"/>
  <c r="B49" i="1"/>
  <c r="B58" i="1" l="1"/>
  <c r="B59" i="1" s="1"/>
  <c r="B66" i="1" s="1"/>
  <c r="B67" i="1" s="1"/>
  <c r="B69" i="1" s="1"/>
</calcChain>
</file>

<file path=xl/sharedStrings.xml><?xml version="1.0" encoding="utf-8"?>
<sst xmlns="http://schemas.openxmlformats.org/spreadsheetml/2006/main" count="95" uniqueCount="92">
  <si>
    <t xml:space="preserve">            Whole House 
 Heat Demand Calculator</t>
  </si>
  <si>
    <t xml:space="preserve">Date: </t>
  </si>
  <si>
    <t>Field Colour Key</t>
  </si>
  <si>
    <t>House Number:</t>
  </si>
  <si>
    <t>Fields in this colour are locked</t>
  </si>
  <si>
    <t>Street:</t>
  </si>
  <si>
    <t>Fields in this colour require input</t>
  </si>
  <si>
    <t xml:space="preserve">Town: </t>
  </si>
  <si>
    <t>Use the tab key to move between 
the fields that require data entry.</t>
  </si>
  <si>
    <t xml:space="preserve">County: </t>
  </si>
  <si>
    <t xml:space="preserve">Postcode: </t>
  </si>
  <si>
    <t>Select Property Type</t>
  </si>
  <si>
    <t>Window Factors</t>
  </si>
  <si>
    <t>Mid-Terrace</t>
  </si>
  <si>
    <t>Property Type</t>
  </si>
  <si>
    <t>Window Factor</t>
  </si>
  <si>
    <t>Detatched</t>
  </si>
  <si>
    <t>Select Glazing Type</t>
  </si>
  <si>
    <t>Semi-Detatched</t>
  </si>
  <si>
    <t>Double Glazed Metal</t>
  </si>
  <si>
    <t>End-Terrace</t>
  </si>
  <si>
    <t>Select Wall Type</t>
  </si>
  <si>
    <r>
      <t xml:space="preserve">Flat </t>
    </r>
    <r>
      <rPr>
        <i/>
        <sz val="10"/>
        <color indexed="8"/>
        <rFont val="Calibri"/>
        <family val="2"/>
      </rPr>
      <t>(top, mid or bottom)</t>
    </r>
  </si>
  <si>
    <t>Filled Cavity Wall</t>
  </si>
  <si>
    <t>Window U-Values</t>
  </si>
  <si>
    <t>Select Roof Type</t>
  </si>
  <si>
    <t>Frame Type</t>
  </si>
  <si>
    <t>U-Value</t>
  </si>
  <si>
    <t>Pitched Roof &lt; 50 mm Insulation</t>
  </si>
  <si>
    <t>Double Glazed wood/plastic</t>
  </si>
  <si>
    <t>Select Location</t>
  </si>
  <si>
    <t>Single Glazed Wood/plastic</t>
  </si>
  <si>
    <t>North &amp; Midlands</t>
  </si>
  <si>
    <t>Single glazed Metal</t>
  </si>
  <si>
    <t>Wall Type</t>
  </si>
  <si>
    <t>Unfilled Cavity Wall</t>
  </si>
  <si>
    <t>Solid Wall 220 mm</t>
  </si>
  <si>
    <t>Room Height (m)</t>
  </si>
  <si>
    <t>Roof U-Values</t>
  </si>
  <si>
    <t>External Wall Area</t>
  </si>
  <si>
    <t>Roof Type</t>
  </si>
  <si>
    <t>Pitched Roof 50-75 mm Insulation</t>
  </si>
  <si>
    <t>Wall &amp; Window Heat Loss (W)</t>
  </si>
  <si>
    <t>Pitched Roof &gt; 75 mm Insulation</t>
  </si>
  <si>
    <r>
      <t>Calculated Window Area (m</t>
    </r>
    <r>
      <rPr>
        <vertAlign val="super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>)</t>
    </r>
  </si>
  <si>
    <t>Flat Roof Uninsulated</t>
  </si>
  <si>
    <r>
      <t>Calculated Remaining Wall Area (m</t>
    </r>
    <r>
      <rPr>
        <vertAlign val="super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>)</t>
    </r>
  </si>
  <si>
    <t>Flat Roof 50 mm Insulation</t>
  </si>
  <si>
    <t>Calculated Window Heat Loss</t>
  </si>
  <si>
    <t>Calculated Wall Heat Loss</t>
  </si>
  <si>
    <t>Location Factors</t>
  </si>
  <si>
    <t>Location</t>
  </si>
  <si>
    <t>Factor</t>
  </si>
  <si>
    <t>Floor &amp; Roof Heat Loss (W)</t>
  </si>
  <si>
    <t>Northern Ireland</t>
  </si>
  <si>
    <r>
      <t>Ground Floor Area (m</t>
    </r>
    <r>
      <rPr>
        <vertAlign val="super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>)</t>
    </r>
  </si>
  <si>
    <t>Scotland</t>
  </si>
  <si>
    <t>Calculated Roof Heat Loss</t>
  </si>
  <si>
    <t>South East &amp; Wales</t>
  </si>
  <si>
    <t>Calculated Floor Heat Loss</t>
  </si>
  <si>
    <t>South West</t>
  </si>
  <si>
    <t xml:space="preserve">Fabric Heat Loss (W) </t>
  </si>
  <si>
    <t>Calculated Fabric Heat Loss Total</t>
  </si>
  <si>
    <t>Fabric Heat Loss With Location Factor</t>
  </si>
  <si>
    <r>
      <t>Calculate Volume (m</t>
    </r>
    <r>
      <rPr>
        <vertAlign val="superscript"/>
        <sz val="11"/>
        <color indexed="8"/>
        <rFont val="Calibri"/>
        <family val="2"/>
      </rPr>
      <t>3</t>
    </r>
    <r>
      <rPr>
        <sz val="11"/>
        <color theme="1"/>
        <rFont val="Calibri"/>
        <family val="2"/>
        <scheme val="minor"/>
      </rPr>
      <t>)</t>
    </r>
  </si>
  <si>
    <t>Calculated Ventilation Heat Loss</t>
  </si>
  <si>
    <t>Calculated Boiler Output (W)</t>
  </si>
  <si>
    <t>Fabric + Ventilation Heat Loss</t>
  </si>
  <si>
    <t>With 2,000kW for Water Heating</t>
  </si>
  <si>
    <t>Required Boiler output in kW</t>
  </si>
  <si>
    <t>Total heat loss perimeter (m)</t>
  </si>
  <si>
    <r>
      <t>Total heat loss external wall area 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</si>
  <si>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Ventilation Heat Loss (W)</t>
  </si>
  <si>
    <t>Notes</t>
  </si>
  <si>
    <r>
      <t>Gound Floor Area for Property (m</t>
    </r>
    <r>
      <rPr>
        <vertAlign val="super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>)</t>
    </r>
    <r>
      <rPr>
        <vertAlign val="superscript"/>
        <sz val="11"/>
        <color theme="1"/>
        <rFont val="Calibri"/>
        <family val="2"/>
        <scheme val="minor"/>
      </rPr>
      <t>(b)</t>
    </r>
  </si>
  <si>
    <r>
      <t>Number of Floors</t>
    </r>
    <r>
      <rPr>
        <vertAlign val="superscript"/>
        <sz val="11"/>
        <color theme="1"/>
        <rFont val="Calibri"/>
        <family val="2"/>
        <scheme val="minor"/>
      </rPr>
      <t>(c)</t>
    </r>
  </si>
  <si>
    <t>(a)</t>
  </si>
  <si>
    <t>(b)</t>
  </si>
  <si>
    <r>
      <t>Please enter the total ground floor area in m</t>
    </r>
    <r>
      <rPr>
        <vertAlign val="superscript"/>
        <sz val="11"/>
        <color theme="1"/>
        <rFont val="Calibri"/>
        <family val="2"/>
        <scheme val="minor"/>
      </rPr>
      <t>2</t>
    </r>
  </si>
  <si>
    <t>(c)</t>
  </si>
  <si>
    <t>Please enter the total number of habitable floors including a room in roof if applicable</t>
  </si>
  <si>
    <t>This is a simple whole house heat loss calculation designed to provide indicative heat requirements based upon measurements taken from the RdSAP report</t>
  </si>
  <si>
    <t>Floor U-Values</t>
  </si>
  <si>
    <t>Floor Type</t>
  </si>
  <si>
    <t>Solid Concrete</t>
  </si>
  <si>
    <t>Suspended Timber Uninsulated</t>
  </si>
  <si>
    <t>Suspended Timber Insulated</t>
  </si>
  <si>
    <t>Select Main Floor Type</t>
  </si>
  <si>
    <t>Property Details</t>
  </si>
  <si>
    <r>
      <t>Highest Floor Roof area (m</t>
    </r>
    <r>
      <rPr>
        <vertAlign val="superscript"/>
        <sz val="11"/>
        <color indexed="8"/>
        <rFont val="Calibri"/>
        <family val="2"/>
      </rPr>
      <t>2</t>
    </r>
    <r>
      <rPr>
        <sz val="11"/>
        <color theme="1"/>
        <rFont val="Calibri"/>
        <family val="2"/>
        <scheme val="minor"/>
      </rPr>
      <t>)</t>
    </r>
    <r>
      <rPr>
        <vertAlign val="superscript"/>
        <sz val="11"/>
        <color theme="1"/>
        <rFont val="Calibri"/>
        <family val="2"/>
        <scheme val="minor"/>
      </rPr>
      <t>(d)</t>
    </r>
  </si>
  <si>
    <t>(d)</t>
  </si>
  <si>
    <t>For the roof heat loss please enter the highest full floor area (i.e. not room in roof - which will have a smaller floor area)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</si>
</sst>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&quot; kW&quot;"/>
  </numFmts>
  <fonts count="11" x14ac:knownFonts="1">
    <font>
      <sz val="11"/>
      <color theme="1"/>
      <name val="Calibri"/>
      <family val="2"/>
      <scheme val="minor"/>
    </font>
    <font>
      <i/>
      <sz val="10"/>
      <color indexed="8"/>
      <name val="Calibri"/>
      <family val="2"/>
    </font>
    <font>
      <vertAlign val="superscript"/>
      <sz val="11"/>
      <color indexed="8"/>
      <name val="Calibri"/>
      <family val="2"/>
    </font>
    <font>
      <sz val="24"/>
      <color theme="1"/>
      <name val="Century Gothic"/>
      <family val="2"/>
    </font>
    <font>
      <sz val="11"/>
      <color theme="5" tint="0.59999389629810485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0" tint="-4.9989318521683403E-2"/>
      <name val="Century Gothic"/>
      <family val="2"/>
    </font>
    <font>
      <vertAlign val="superscript"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6"/>
        <bgColor theme="6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8" fillId="8" borderId="1" xfId="0" applyFont="1" applyFill="1" applyBorder="1" applyProtection="1"/>
    <xf numFmtId="0" fontId="0" fillId="9" borderId="1" xfId="0" applyFont="1" applyFill="1" applyBorder="1" applyProtection="1"/>
    <xf numFmtId="2" fontId="0" fillId="9" borderId="1" xfId="0" applyNumberFormat="1" applyFont="1" applyFill="1" applyBorder="1" applyProtection="1"/>
    <xf numFmtId="0" fontId="0" fillId="10" borderId="1" xfId="0" applyFont="1" applyFill="1" applyBorder="1" applyProtection="1"/>
    <xf numFmtId="2" fontId="0" fillId="10" borderId="1" xfId="0" applyNumberFormat="1" applyFont="1" applyFill="1" applyBorder="1" applyProtection="1"/>
    <xf numFmtId="0" fontId="0" fillId="4" borderId="4" xfId="0" applyFill="1" applyBorder="1" applyProtection="1"/>
    <xf numFmtId="0" fontId="0" fillId="4" borderId="0" xfId="0" applyFill="1" applyProtection="1"/>
    <xf numFmtId="0" fontId="0" fillId="0" borderId="0" xfId="0" applyProtection="1"/>
    <xf numFmtId="0" fontId="3" fillId="4" borderId="2" xfId="0" applyFont="1" applyFill="1" applyBorder="1" applyAlignment="1" applyProtection="1">
      <alignment vertical="center"/>
    </xf>
    <xf numFmtId="0" fontId="3" fillId="4" borderId="3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left" indent="1"/>
    </xf>
    <xf numFmtId="0" fontId="0" fillId="4" borderId="0" xfId="0" applyFill="1" applyAlignment="1" applyProtection="1">
      <alignment vertical="center"/>
    </xf>
    <xf numFmtId="0" fontId="0" fillId="2" borderId="1" xfId="0" applyFill="1" applyBorder="1" applyProtection="1"/>
    <xf numFmtId="0" fontId="0" fillId="0" borderId="1" xfId="0" applyBorder="1" applyProtection="1"/>
    <xf numFmtId="2" fontId="0" fillId="0" borderId="1" xfId="0" applyNumberFormat="1" applyBorder="1" applyProtection="1"/>
    <xf numFmtId="2" fontId="0" fillId="2" borderId="1" xfId="0" applyNumberFormat="1" applyFill="1" applyBorder="1" applyProtection="1"/>
    <xf numFmtId="2" fontId="0" fillId="4" borderId="1" xfId="0" applyNumberFormat="1" applyFill="1" applyBorder="1" applyProtection="1"/>
    <xf numFmtId="4" fontId="0" fillId="2" borderId="1" xfId="0" applyNumberFormat="1" applyFill="1" applyBorder="1" applyProtection="1"/>
    <xf numFmtId="0" fontId="0" fillId="11" borderId="1" xfId="0" applyFill="1" applyBorder="1" applyProtection="1"/>
    <xf numFmtId="2" fontId="0" fillId="11" borderId="1" xfId="0" applyNumberFormat="1" applyFill="1" applyBorder="1" applyProtection="1"/>
    <xf numFmtId="0" fontId="5" fillId="4" borderId="0" xfId="0" applyFont="1" applyFill="1" applyProtection="1"/>
    <xf numFmtId="0" fontId="0" fillId="4" borderId="0" xfId="0" quotePrefix="1" applyFill="1" applyProtection="1"/>
    <xf numFmtId="0" fontId="4" fillId="4" borderId="0" xfId="0" applyFont="1" applyFill="1" applyProtection="1"/>
    <xf numFmtId="0" fontId="0" fillId="4" borderId="0" xfId="0" applyFill="1" applyBorder="1" applyProtection="1"/>
    <xf numFmtId="2" fontId="0" fillId="4" borderId="0" xfId="0" applyNumberFormat="1" applyFill="1" applyBorder="1" applyProtection="1"/>
    <xf numFmtId="0" fontId="0" fillId="0" borderId="6" xfId="0" applyBorder="1" applyAlignment="1" applyProtection="1">
      <alignment horizontal="center"/>
    </xf>
    <xf numFmtId="165" fontId="5" fillId="2" borderId="19" xfId="0" applyNumberFormat="1" applyFont="1" applyFill="1" applyBorder="1" applyAlignment="1" applyProtection="1">
      <alignment horizontal="right" vertical="center"/>
    </xf>
    <xf numFmtId="165" fontId="5" fillId="2" borderId="20" xfId="0" applyNumberFormat="1" applyFont="1" applyFill="1" applyBorder="1" applyAlignment="1" applyProtection="1">
      <alignment horizontal="right" vertical="center"/>
    </xf>
    <xf numFmtId="0" fontId="5" fillId="2" borderId="19" xfId="0" applyFont="1" applyFill="1" applyBorder="1" applyAlignment="1" applyProtection="1">
      <alignment horizontal="left" vertical="center"/>
    </xf>
    <xf numFmtId="0" fontId="5" fillId="2" borderId="20" xfId="0" applyFont="1" applyFill="1" applyBorder="1" applyAlignment="1" applyProtection="1">
      <alignment horizontal="left" vertical="center"/>
    </xf>
    <xf numFmtId="0" fontId="7" fillId="6" borderId="1" xfId="0" applyFont="1" applyFill="1" applyBorder="1" applyAlignment="1" applyProtection="1">
      <alignment horizontal="center"/>
    </xf>
    <xf numFmtId="0" fontId="0" fillId="4" borderId="0" xfId="0" applyFill="1" applyAlignment="1" applyProtection="1">
      <alignment horizontal="left" vertical="top" wrapText="1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5" fillId="5" borderId="5" xfId="0" applyFont="1" applyFill="1" applyBorder="1" applyAlignment="1" applyProtection="1">
      <alignment horizontal="center"/>
    </xf>
    <xf numFmtId="0" fontId="0" fillId="0" borderId="7" xfId="0" applyBorder="1" applyAlignment="1" applyProtection="1"/>
    <xf numFmtId="0" fontId="0" fillId="4" borderId="0" xfId="0" applyFill="1" applyAlignment="1" applyProtection="1">
      <alignment horizontal="left" wrapText="1"/>
    </xf>
    <xf numFmtId="0" fontId="5" fillId="2" borderId="1" xfId="0" applyFont="1" applyFill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7" fillId="6" borderId="5" xfId="0" applyFont="1" applyFill="1" applyBorder="1" applyAlignment="1" applyProtection="1">
      <alignment horizontal="center"/>
    </xf>
    <xf numFmtId="0" fontId="5" fillId="5" borderId="1" xfId="0" applyFont="1" applyFill="1" applyBorder="1" applyAlignment="1" applyProtection="1">
      <alignment horizontal="center"/>
    </xf>
    <xf numFmtId="14" fontId="0" fillId="3" borderId="5" xfId="0" applyNumberFormat="1" applyFill="1" applyBorder="1" applyAlignment="1" applyProtection="1">
      <alignment horizontal="left" indent="1"/>
      <protection locked="0"/>
    </xf>
    <xf numFmtId="0" fontId="0" fillId="3" borderId="6" xfId="0" applyFill="1" applyBorder="1" applyAlignment="1" applyProtection="1">
      <alignment horizontal="left" indent="1"/>
      <protection locked="0"/>
    </xf>
    <xf numFmtId="0" fontId="0" fillId="3" borderId="7" xfId="0" applyFill="1" applyBorder="1" applyAlignment="1" applyProtection="1">
      <alignment horizontal="left" indent="1"/>
      <protection locked="0"/>
    </xf>
    <xf numFmtId="0" fontId="0" fillId="3" borderId="5" xfId="0" applyFill="1" applyBorder="1" applyAlignment="1" applyProtection="1">
      <alignment horizontal="left" indent="1"/>
      <protection locked="0"/>
    </xf>
    <xf numFmtId="0" fontId="9" fillId="7" borderId="14" xfId="0" applyFont="1" applyFill="1" applyBorder="1" applyAlignment="1" applyProtection="1">
      <alignment vertical="center" wrapText="1"/>
    </xf>
    <xf numFmtId="0" fontId="9" fillId="7" borderId="14" xfId="0" applyFont="1" applyFill="1" applyBorder="1" applyAlignment="1" applyProtection="1">
      <alignment vertical="center"/>
    </xf>
    <xf numFmtId="0" fontId="9" fillId="7" borderId="15" xfId="0" applyFont="1" applyFill="1" applyBorder="1" applyAlignment="1" applyProtection="1">
      <alignment vertical="center"/>
    </xf>
    <xf numFmtId="0" fontId="9" fillId="7" borderId="0" xfId="0" applyFont="1" applyFill="1" applyAlignment="1" applyProtection="1">
      <alignment vertical="center"/>
    </xf>
    <xf numFmtId="0" fontId="9" fillId="7" borderId="16" xfId="0" applyFont="1" applyFill="1" applyBorder="1" applyAlignment="1" applyProtection="1">
      <alignment vertical="center"/>
    </xf>
    <xf numFmtId="0" fontId="9" fillId="7" borderId="17" xfId="0" applyFont="1" applyFill="1" applyBorder="1" applyAlignment="1" applyProtection="1">
      <alignment vertical="center"/>
    </xf>
    <xf numFmtId="0" fontId="9" fillId="7" borderId="18" xfId="0" applyFont="1" applyFill="1" applyBorder="1" applyAlignment="1" applyProtection="1">
      <alignment vertical="center"/>
    </xf>
    <xf numFmtId="0" fontId="8" fillId="6" borderId="5" xfId="0" applyFont="1" applyFill="1" applyBorder="1" applyAlignment="1" applyProtection="1">
      <alignment horizontal="center"/>
    </xf>
    <xf numFmtId="0" fontId="8" fillId="6" borderId="7" xfId="0" applyFont="1" applyFill="1" applyBorder="1" applyAlignment="1" applyProtection="1">
      <alignment horizont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0" fillId="4" borderId="0" xfId="0" applyFill="1" applyAlignment="1" applyProtection="1">
      <alignment horizontal="left"/>
    </xf>
    <xf numFmtId="0" fontId="5" fillId="0" borderId="5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3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20">
    <dxf>
      <numFmt numFmtId="2" formatCode="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2" formatCode="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2" formatCode="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2" formatCode="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numFmt numFmtId="2" formatCode="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165652</xdr:colOff>
      <xdr:row>2</xdr:row>
      <xdr:rowOff>164177</xdr:rowOff>
    </xdr:from>
    <xdr:to>
      <xdr:col>0</xdr:col>
      <xdr:colOff>2200606</xdr:colOff>
      <xdr:row>5</xdr:row>
      <xdr:rowOff>168203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DC7DD8B9-9E90-45C4-AE20-C62489249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5652" y="528612"/>
          <a:ext cx="2034954" cy="550678"/>
        </a:xfrm>
        <a:prstGeom prst="rect">
          <a:avLst/>
        </a:prstGeom>
      </xdr:spPr>
    </xdr:pic>
    <xdr:clientData/>
  </xdr:twoCellAnchor>
  <xdr:twoCellAnchor editAs="oneCell">
    <xdr:from>
      <xdr:col>8</xdr:col>
      <xdr:colOff>1535906</xdr:colOff>
      <xdr:row>0</xdr:row>
      <xdr:rowOff>11907</xdr:rowOff>
    </xdr:from>
    <xdr:to>
      <xdr:col>9</xdr:col>
      <xdr:colOff>1083837</xdr:colOff>
      <xdr:row>8</xdr:row>
      <xdr:rowOff>179921</xdr:rowOff>
    </xdr:to>
    <xdr:pic>
      <xdr:nvPicPr>
        <xdr:cNvPr id="1029" name="Picture 2">
          <a:extLst>
            <a:ext uri="{FF2B5EF4-FFF2-40B4-BE49-F238E27FC236}">
              <a16:creationId xmlns:a16="http://schemas.microsoft.com/office/drawing/2014/main" id="{F4F1CDE1-4FD0-3C4F-AC43-32A93873CB8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9078" y="11907"/>
          <a:ext cx="1625572" cy="15967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I19:J24" totalsRowShown="0" headerRowDxfId="19" dataDxfId="18">
  <autoFilter ref="I19:J24" xr:uid="{00000000-0009-0000-0100-000001000000}"/>
  <tableColumns count="2">
    <tableColumn id="1" xr3:uid="{00000000-0010-0000-0000-000001000000}" name="Property Type" dataDxfId="17"/>
    <tableColumn id="2" xr3:uid="{00000000-0010-0000-0000-000002000000}" name="Window Factor" dataDxfId="16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I27:J31" totalsRowShown="0" headerRowDxfId="15" dataDxfId="14">
  <autoFilter ref="I27:J31" xr:uid="{00000000-0009-0000-0100-000002000000}"/>
  <tableColumns count="2">
    <tableColumn id="1" xr3:uid="{00000000-0010-0000-0100-000001000000}" name="Frame Type" dataDxfId="13"/>
    <tableColumn id="2" xr3:uid="{00000000-0010-0000-0100-000002000000}" name="U-Value" dataDxfId="12"/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I32:J35" totalsRowShown="0" headerRowDxfId="11" dataDxfId="10">
  <autoFilter ref="I32:J35" xr:uid="{00000000-0009-0000-0100-000003000000}"/>
  <tableColumns count="2">
    <tableColumn id="1" xr3:uid="{00000000-0010-0000-0200-000001000000}" name="Wall Type" dataDxfId="9"/>
    <tableColumn id="2" xr3:uid="{00000000-0010-0000-0200-000002000000}" name="U-Value" dataDxfId="8"/>
  </tableColumns>
  <tableStyleInfo name="TableStyleMedium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I38:J43" totalsRowShown="0" headerRowDxfId="7" dataDxfId="6">
  <autoFilter ref="I38:J43" xr:uid="{00000000-0009-0000-0100-000004000000}"/>
  <tableColumns count="2">
    <tableColumn id="1" xr3:uid="{00000000-0010-0000-0300-000001000000}" name="Roof Type" dataDxfId="5"/>
    <tableColumn id="2" xr3:uid="{00000000-0010-0000-0300-000002000000}" name="U-Value" dataDxfId="4"/>
  </tableColumns>
  <tableStyleInfo name="TableStyleMedium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I46:J51" totalsRowShown="0" headerRowDxfId="3" dataDxfId="2">
  <autoFilter ref="I46:J51" xr:uid="{00000000-0009-0000-0100-000005000000}"/>
  <tableColumns count="2">
    <tableColumn id="1" xr3:uid="{00000000-0010-0000-0400-000001000000}" name="Location" dataDxfId="1"/>
    <tableColumn id="2" xr3:uid="{00000000-0010-0000-0400-000002000000}" name="Factor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20"/>
  <sheetViews>
    <sheetView tabSelected="1" zoomScale="115" zoomScaleNormal="115" workbookViewId="0">
      <selection activeCell="B16" sqref="B16:H16"/>
    </sheetView>
  </sheetViews>
  <sheetFormatPr defaultColWidth="11.44140625" defaultRowHeight="14.4" x14ac:dyDescent="0.3"/>
  <cols>
    <col min="1" max="1" width="34.109375" style="12" bestFit="1" customWidth="1"/>
    <col min="2" max="2" width="11.88671875" style="12" bestFit="1" customWidth="1"/>
    <col min="3" max="8" width="3.44140625" style="12" customWidth="1"/>
    <col min="9" max="9" width="31.109375" style="12" bestFit="1" customWidth="1"/>
    <col min="10" max="10" width="16.44140625" style="12" customWidth="1"/>
    <col min="11" max="34" width="8.6640625" style="11" customWidth="1"/>
    <col min="35" max="256" width="8.88671875" style="12" customWidth="1"/>
    <col min="257" max="16384" width="11.44140625" style="12"/>
  </cols>
  <sheetData>
    <row r="1" spans="1:11" ht="14.4" customHeight="1" x14ac:dyDescent="0.3">
      <c r="A1" s="10"/>
      <c r="B1" s="50" t="s">
        <v>0</v>
      </c>
      <c r="C1" s="51"/>
      <c r="D1" s="51"/>
      <c r="E1" s="51"/>
      <c r="F1" s="51"/>
      <c r="G1" s="51"/>
      <c r="H1" s="51"/>
      <c r="I1" s="51"/>
      <c r="J1" s="52"/>
    </row>
    <row r="2" spans="1:11" ht="14.4" customHeight="1" x14ac:dyDescent="0.3">
      <c r="A2" s="13"/>
      <c r="B2" s="53"/>
      <c r="C2" s="53"/>
      <c r="D2" s="53"/>
      <c r="E2" s="53"/>
      <c r="F2" s="53"/>
      <c r="G2" s="53"/>
      <c r="H2" s="53"/>
      <c r="I2" s="53"/>
      <c r="J2" s="54"/>
    </row>
    <row r="3" spans="1:11" ht="14.4" customHeight="1" x14ac:dyDescent="0.3">
      <c r="A3" s="13"/>
      <c r="B3" s="53"/>
      <c r="C3" s="53"/>
      <c r="D3" s="53"/>
      <c r="E3" s="53"/>
      <c r="F3" s="53"/>
      <c r="G3" s="53"/>
      <c r="H3" s="53"/>
      <c r="I3" s="53"/>
      <c r="J3" s="54"/>
    </row>
    <row r="4" spans="1:11" ht="14.4" customHeight="1" x14ac:dyDescent="0.3">
      <c r="A4" s="13"/>
      <c r="B4" s="53"/>
      <c r="C4" s="53"/>
      <c r="D4" s="53"/>
      <c r="E4" s="53"/>
      <c r="F4" s="53"/>
      <c r="G4" s="53"/>
      <c r="H4" s="53"/>
      <c r="I4" s="53"/>
      <c r="J4" s="54"/>
    </row>
    <row r="5" spans="1:11" ht="14.4" customHeight="1" x14ac:dyDescent="0.3">
      <c r="A5" s="13"/>
      <c r="B5" s="53"/>
      <c r="C5" s="53"/>
      <c r="D5" s="53"/>
      <c r="E5" s="53"/>
      <c r="F5" s="53"/>
      <c r="G5" s="53"/>
      <c r="H5" s="53"/>
      <c r="I5" s="53"/>
      <c r="J5" s="54"/>
    </row>
    <row r="6" spans="1:11" ht="14.4" customHeight="1" x14ac:dyDescent="0.3">
      <c r="A6" s="13"/>
      <c r="B6" s="53"/>
      <c r="C6" s="53"/>
      <c r="D6" s="53"/>
      <c r="E6" s="53"/>
      <c r="F6" s="53"/>
      <c r="G6" s="53"/>
      <c r="H6" s="53"/>
      <c r="I6" s="53"/>
      <c r="J6" s="54"/>
    </row>
    <row r="7" spans="1:11" ht="14.4" customHeight="1" x14ac:dyDescent="0.3">
      <c r="A7" s="13"/>
      <c r="B7" s="53"/>
      <c r="C7" s="53"/>
      <c r="D7" s="53"/>
      <c r="E7" s="53"/>
      <c r="F7" s="53"/>
      <c r="G7" s="53"/>
      <c r="H7" s="53"/>
      <c r="I7" s="53"/>
      <c r="J7" s="54"/>
    </row>
    <row r="8" spans="1:11" ht="14.4" customHeight="1" x14ac:dyDescent="0.3">
      <c r="A8" s="13"/>
      <c r="B8" s="53"/>
      <c r="C8" s="53"/>
      <c r="D8" s="53"/>
      <c r="E8" s="53"/>
      <c r="F8" s="53"/>
      <c r="G8" s="53"/>
      <c r="H8" s="53"/>
      <c r="I8" s="53"/>
      <c r="J8" s="54"/>
    </row>
    <row r="9" spans="1:11" ht="15" customHeight="1" thickBot="1" x14ac:dyDescent="0.35">
      <c r="A9" s="14"/>
      <c r="B9" s="55"/>
      <c r="C9" s="55"/>
      <c r="D9" s="55"/>
      <c r="E9" s="55"/>
      <c r="F9" s="55"/>
      <c r="G9" s="55"/>
      <c r="H9" s="55"/>
      <c r="I9" s="55"/>
      <c r="J9" s="56"/>
    </row>
    <row r="10" spans="1:11" s="11" customFormat="1" ht="7.5" customHeight="1" x14ac:dyDescent="0.3"/>
    <row r="11" spans="1:11" x14ac:dyDescent="0.3">
      <c r="A11" s="15" t="s">
        <v>1</v>
      </c>
      <c r="B11" s="46"/>
      <c r="C11" s="47"/>
      <c r="D11" s="47"/>
      <c r="E11" s="47"/>
      <c r="F11" s="47"/>
      <c r="G11" s="47"/>
      <c r="H11" s="48"/>
      <c r="I11" s="62" t="s">
        <v>2</v>
      </c>
      <c r="J11" s="63"/>
    </row>
    <row r="12" spans="1:11" x14ac:dyDescent="0.3">
      <c r="A12" s="15" t="s">
        <v>3</v>
      </c>
      <c r="B12" s="49"/>
      <c r="C12" s="47"/>
      <c r="D12" s="47"/>
      <c r="E12" s="47"/>
      <c r="F12" s="47"/>
      <c r="G12" s="47"/>
      <c r="H12" s="48"/>
      <c r="I12" s="42" t="s">
        <v>4</v>
      </c>
      <c r="J12" s="43"/>
    </row>
    <row r="13" spans="1:11" x14ac:dyDescent="0.3">
      <c r="A13" s="15" t="s">
        <v>5</v>
      </c>
      <c r="B13" s="49"/>
      <c r="C13" s="47"/>
      <c r="D13" s="47"/>
      <c r="E13" s="47"/>
      <c r="F13" s="47"/>
      <c r="G13" s="47"/>
      <c r="H13" s="48"/>
      <c r="I13" s="59" t="s">
        <v>6</v>
      </c>
      <c r="J13" s="60"/>
    </row>
    <row r="14" spans="1:11" x14ac:dyDescent="0.3">
      <c r="A14" s="15" t="s">
        <v>7</v>
      </c>
      <c r="B14" s="49"/>
      <c r="C14" s="47"/>
      <c r="D14" s="47"/>
      <c r="E14" s="47"/>
      <c r="F14" s="47"/>
      <c r="G14" s="47"/>
      <c r="H14" s="48"/>
      <c r="I14" s="64" t="s">
        <v>8</v>
      </c>
      <c r="J14" s="65"/>
      <c r="K14" s="16"/>
    </row>
    <row r="15" spans="1:11" x14ac:dyDescent="0.3">
      <c r="A15" s="15" t="s">
        <v>9</v>
      </c>
      <c r="B15" s="49"/>
      <c r="C15" s="47"/>
      <c r="D15" s="47"/>
      <c r="E15" s="47"/>
      <c r="F15" s="47"/>
      <c r="G15" s="47"/>
      <c r="H15" s="48"/>
      <c r="I15" s="66"/>
      <c r="J15" s="67"/>
    </row>
    <row r="16" spans="1:11" x14ac:dyDescent="0.3">
      <c r="A16" s="15" t="s">
        <v>10</v>
      </c>
      <c r="B16" s="49"/>
      <c r="C16" s="47"/>
      <c r="D16" s="47"/>
      <c r="E16" s="47"/>
      <c r="F16" s="47"/>
      <c r="G16" s="47"/>
      <c r="H16" s="48"/>
      <c r="I16" s="68"/>
      <c r="J16" s="69"/>
    </row>
    <row r="17" spans="1:10" s="11" customFormat="1" ht="6" customHeight="1" x14ac:dyDescent="0.3"/>
    <row r="18" spans="1:10" x14ac:dyDescent="0.3">
      <c r="A18" s="45" t="s">
        <v>11</v>
      </c>
      <c r="B18" s="45"/>
      <c r="C18" s="11"/>
      <c r="D18" s="11"/>
      <c r="E18" s="11"/>
      <c r="F18" s="11"/>
      <c r="G18" s="11"/>
      <c r="H18" s="11"/>
      <c r="I18" s="35" t="s">
        <v>12</v>
      </c>
      <c r="J18" s="35"/>
    </row>
    <row r="19" spans="1:10" x14ac:dyDescent="0.3">
      <c r="A19" s="4"/>
      <c r="B19" s="17" t="e">
        <f>VLOOKUP(A19,I20:J24,2,0)</f>
        <v>#N/A</v>
      </c>
      <c r="C19" s="11"/>
      <c r="D19" s="11"/>
      <c r="E19" s="11"/>
      <c r="F19" s="11"/>
      <c r="G19" s="11"/>
      <c r="H19" s="11"/>
      <c r="I19" s="18" t="s">
        <v>14</v>
      </c>
      <c r="J19" s="18" t="s">
        <v>15</v>
      </c>
    </row>
    <row r="20" spans="1:10" x14ac:dyDescent="0.3">
      <c r="A20" s="11"/>
      <c r="B20" s="11"/>
      <c r="C20" s="11"/>
      <c r="D20" s="11"/>
      <c r="E20" s="11"/>
      <c r="F20" s="11"/>
      <c r="G20" s="11"/>
      <c r="H20" s="11"/>
      <c r="I20" s="18" t="s">
        <v>16</v>
      </c>
      <c r="J20" s="19">
        <v>0.17</v>
      </c>
    </row>
    <row r="21" spans="1:10" x14ac:dyDescent="0.3">
      <c r="A21" s="45" t="s">
        <v>17</v>
      </c>
      <c r="B21" s="45"/>
      <c r="C21" s="11"/>
      <c r="D21" s="11"/>
      <c r="E21" s="11"/>
      <c r="F21" s="11"/>
      <c r="G21" s="11"/>
      <c r="H21" s="11"/>
      <c r="I21" s="18" t="s">
        <v>18</v>
      </c>
      <c r="J21" s="19">
        <v>0.2</v>
      </c>
    </row>
    <row r="22" spans="1:10" x14ac:dyDescent="0.3">
      <c r="A22" s="4"/>
      <c r="B22" s="20" t="e">
        <f>VLOOKUP(A22,I28:J31,2,0)</f>
        <v>#N/A</v>
      </c>
      <c r="C22" s="11"/>
      <c r="D22" s="11"/>
      <c r="E22" s="11"/>
      <c r="F22" s="11"/>
      <c r="G22" s="11"/>
      <c r="H22" s="11"/>
      <c r="I22" s="18" t="s">
        <v>13</v>
      </c>
      <c r="J22" s="19">
        <v>0.25</v>
      </c>
    </row>
    <row r="23" spans="1:10" x14ac:dyDescent="0.3">
      <c r="A23" s="11"/>
      <c r="B23" s="11"/>
      <c r="C23" s="11"/>
      <c r="D23" s="11"/>
      <c r="E23" s="11"/>
      <c r="F23" s="11"/>
      <c r="G23" s="11"/>
      <c r="H23" s="11"/>
      <c r="I23" s="18" t="s">
        <v>20</v>
      </c>
      <c r="J23" s="21">
        <v>0.25</v>
      </c>
    </row>
    <row r="24" spans="1:10" x14ac:dyDescent="0.3">
      <c r="A24" s="45" t="s">
        <v>21</v>
      </c>
      <c r="B24" s="45"/>
      <c r="C24" s="11"/>
      <c r="D24" s="11"/>
      <c r="E24" s="11"/>
      <c r="F24" s="11"/>
      <c r="G24" s="11"/>
      <c r="H24" s="11"/>
      <c r="I24" s="18" t="s">
        <v>22</v>
      </c>
      <c r="J24" s="19">
        <v>0.25</v>
      </c>
    </row>
    <row r="25" spans="1:10" x14ac:dyDescent="0.3">
      <c r="A25" s="4"/>
      <c r="B25" s="17" t="e">
        <f>VLOOKUP(A25,I33:J35,2,0)</f>
        <v>#N/A</v>
      </c>
      <c r="C25" s="11"/>
      <c r="D25" s="11"/>
      <c r="E25" s="11"/>
      <c r="F25" s="11"/>
      <c r="G25" s="11"/>
      <c r="H25" s="11"/>
      <c r="I25" s="30"/>
      <c r="J25" s="30"/>
    </row>
    <row r="26" spans="1:10" x14ac:dyDescent="0.3">
      <c r="A26" s="11"/>
      <c r="B26" s="11"/>
      <c r="C26" s="11"/>
      <c r="D26" s="11"/>
      <c r="E26" s="11"/>
      <c r="F26" s="11"/>
      <c r="G26" s="11"/>
      <c r="H26" s="11"/>
      <c r="I26" s="44" t="s">
        <v>24</v>
      </c>
      <c r="J26" s="38"/>
    </row>
    <row r="27" spans="1:10" x14ac:dyDescent="0.3">
      <c r="A27" s="45" t="s">
        <v>25</v>
      </c>
      <c r="B27" s="45"/>
      <c r="C27" s="11"/>
      <c r="D27" s="11"/>
      <c r="E27" s="11"/>
      <c r="F27" s="11"/>
      <c r="G27" s="11"/>
      <c r="H27" s="11"/>
      <c r="I27" s="18" t="s">
        <v>26</v>
      </c>
      <c r="J27" s="18" t="s">
        <v>27</v>
      </c>
    </row>
    <row r="28" spans="1:10" x14ac:dyDescent="0.3">
      <c r="A28" s="4"/>
      <c r="B28" s="17" t="e">
        <f>VLOOKUP(A28,I39:J43,2,0)</f>
        <v>#N/A</v>
      </c>
      <c r="C28" s="11"/>
      <c r="D28" s="11"/>
      <c r="E28" s="11"/>
      <c r="F28" s="11"/>
      <c r="G28" s="11"/>
      <c r="H28" s="11"/>
      <c r="I28" s="18" t="s">
        <v>29</v>
      </c>
      <c r="J28" s="19">
        <v>3</v>
      </c>
    </row>
    <row r="29" spans="1:10" x14ac:dyDescent="0.3">
      <c r="A29" s="11"/>
      <c r="B29" s="11"/>
      <c r="C29" s="11"/>
      <c r="D29" s="11"/>
      <c r="E29" s="11"/>
      <c r="F29" s="11"/>
      <c r="G29" s="11"/>
      <c r="H29" s="11"/>
      <c r="I29" s="18" t="s">
        <v>19</v>
      </c>
      <c r="J29" s="19">
        <v>4.2</v>
      </c>
    </row>
    <row r="30" spans="1:10" x14ac:dyDescent="0.3">
      <c r="A30" s="45" t="s">
        <v>87</v>
      </c>
      <c r="B30" s="45"/>
      <c r="C30" s="11"/>
      <c r="D30" s="11"/>
      <c r="E30" s="11"/>
      <c r="F30" s="11"/>
      <c r="G30" s="11"/>
      <c r="H30" s="11"/>
      <c r="I30" s="18" t="s">
        <v>31</v>
      </c>
      <c r="J30" s="19">
        <v>4.7</v>
      </c>
    </row>
    <row r="31" spans="1:10" x14ac:dyDescent="0.3">
      <c r="A31" s="4"/>
      <c r="B31" s="17" t="e">
        <f>VLOOKUP(A31,I55:J57,2,0)</f>
        <v>#N/A</v>
      </c>
      <c r="C31" s="11"/>
      <c r="D31" s="11"/>
      <c r="E31" s="11"/>
      <c r="F31" s="11"/>
      <c r="G31" s="11"/>
      <c r="H31" s="11"/>
      <c r="I31" s="18" t="s">
        <v>33</v>
      </c>
      <c r="J31" s="19">
        <v>5.8</v>
      </c>
    </row>
    <row r="32" spans="1:10" x14ac:dyDescent="0.3">
      <c r="A32" s="11"/>
      <c r="B32" s="11"/>
      <c r="C32" s="11"/>
      <c r="D32" s="11"/>
      <c r="E32" s="11"/>
      <c r="F32" s="11"/>
      <c r="G32" s="11"/>
      <c r="H32" s="11"/>
      <c r="I32" s="18" t="s">
        <v>34</v>
      </c>
      <c r="J32" s="18" t="s">
        <v>27</v>
      </c>
    </row>
    <row r="33" spans="1:10" x14ac:dyDescent="0.3">
      <c r="A33" s="45" t="s">
        <v>30</v>
      </c>
      <c r="B33" s="45"/>
      <c r="C33" s="11"/>
      <c r="D33" s="11"/>
      <c r="E33" s="11"/>
      <c r="F33" s="11"/>
      <c r="G33" s="11"/>
      <c r="H33" s="11"/>
      <c r="I33" s="18" t="s">
        <v>23</v>
      </c>
      <c r="J33" s="19">
        <v>0.45</v>
      </c>
    </row>
    <row r="34" spans="1:10" x14ac:dyDescent="0.3">
      <c r="A34" s="4"/>
      <c r="B34" s="17" t="e">
        <f>VLOOKUP(A34,I47:J51,2,0)</f>
        <v>#N/A</v>
      </c>
      <c r="C34" s="11"/>
      <c r="D34" s="11"/>
      <c r="E34" s="11"/>
      <c r="F34" s="11"/>
      <c r="G34" s="11"/>
      <c r="H34" s="11"/>
      <c r="I34" s="18" t="s">
        <v>35</v>
      </c>
      <c r="J34" s="19">
        <v>1.6</v>
      </c>
    </row>
    <row r="35" spans="1:10" x14ac:dyDescent="0.3">
      <c r="A35" s="11"/>
      <c r="B35" s="11"/>
      <c r="C35" s="11"/>
      <c r="D35" s="11"/>
      <c r="E35" s="11"/>
      <c r="F35" s="11"/>
      <c r="G35" s="11"/>
      <c r="H35" s="11"/>
      <c r="I35" s="18" t="s">
        <v>36</v>
      </c>
      <c r="J35" s="19">
        <v>2.2000000000000002</v>
      </c>
    </row>
    <row r="36" spans="1:10" x14ac:dyDescent="0.3">
      <c r="A36" s="45" t="s">
        <v>88</v>
      </c>
      <c r="B36" s="45"/>
      <c r="C36" s="11"/>
      <c r="D36" s="11"/>
      <c r="E36" s="11"/>
      <c r="F36" s="11"/>
      <c r="G36" s="11"/>
      <c r="H36" s="11"/>
      <c r="I36" s="30"/>
      <c r="J36" s="30"/>
    </row>
    <row r="37" spans="1:10" ht="16.2" x14ac:dyDescent="0.3">
      <c r="A37" s="17" t="s">
        <v>74</v>
      </c>
      <c r="B37" s="1"/>
      <c r="C37" s="11"/>
      <c r="D37" s="11"/>
      <c r="E37" s="11"/>
      <c r="F37" s="11"/>
      <c r="G37" s="11"/>
      <c r="H37" s="11"/>
      <c r="I37" s="35" t="s">
        <v>38</v>
      </c>
      <c r="J37" s="35"/>
    </row>
    <row r="38" spans="1:10" ht="16.2" x14ac:dyDescent="0.3">
      <c r="A38" s="17" t="s">
        <v>75</v>
      </c>
      <c r="B38" s="2"/>
      <c r="C38" s="11"/>
      <c r="D38" s="11"/>
      <c r="E38" s="11"/>
      <c r="F38" s="11"/>
      <c r="G38" s="11"/>
      <c r="H38" s="11"/>
      <c r="I38" s="18" t="s">
        <v>40</v>
      </c>
      <c r="J38" s="18" t="s">
        <v>27</v>
      </c>
    </row>
    <row r="39" spans="1:10" x14ac:dyDescent="0.3">
      <c r="A39" s="17" t="s">
        <v>37</v>
      </c>
      <c r="B39" s="3"/>
      <c r="C39" s="11"/>
      <c r="D39" s="11"/>
      <c r="E39" s="11"/>
      <c r="F39" s="11"/>
      <c r="G39" s="11"/>
      <c r="H39" s="11"/>
      <c r="I39" s="18" t="s">
        <v>28</v>
      </c>
      <c r="J39" s="19">
        <v>2.6</v>
      </c>
    </row>
    <row r="40" spans="1:10" x14ac:dyDescent="0.3">
      <c r="A40" s="11"/>
      <c r="B40" s="11"/>
      <c r="C40" s="11"/>
      <c r="D40" s="11"/>
      <c r="E40" s="11"/>
      <c r="F40" s="11"/>
      <c r="G40" s="11"/>
      <c r="H40" s="11"/>
      <c r="I40" s="18" t="s">
        <v>41</v>
      </c>
      <c r="J40" s="19">
        <v>0.99</v>
      </c>
    </row>
    <row r="41" spans="1:10" x14ac:dyDescent="0.3">
      <c r="A41" s="45" t="s">
        <v>39</v>
      </c>
      <c r="B41" s="45"/>
      <c r="C41" s="11"/>
      <c r="D41" s="11"/>
      <c r="E41" s="11"/>
      <c r="F41" s="11"/>
      <c r="G41" s="11"/>
      <c r="H41" s="11"/>
      <c r="I41" s="18" t="s">
        <v>43</v>
      </c>
      <c r="J41" s="19">
        <v>0.44</v>
      </c>
    </row>
    <row r="42" spans="1:10" x14ac:dyDescent="0.3">
      <c r="A42" s="17" t="s">
        <v>70</v>
      </c>
      <c r="B42" s="1"/>
      <c r="C42" s="11"/>
      <c r="D42" s="11"/>
      <c r="E42" s="11"/>
      <c r="F42" s="11"/>
      <c r="G42" s="11"/>
      <c r="H42" s="11"/>
      <c r="I42" s="18" t="s">
        <v>45</v>
      </c>
      <c r="J42" s="19">
        <v>2</v>
      </c>
    </row>
    <row r="43" spans="1:10" ht="16.2" x14ac:dyDescent="0.3">
      <c r="A43" s="17" t="s">
        <v>71</v>
      </c>
      <c r="B43" s="22">
        <f>SUM(B38*B39*B42)</f>
        <v>0</v>
      </c>
      <c r="C43" s="11"/>
      <c r="D43" s="11"/>
      <c r="E43" s="11"/>
      <c r="F43" s="11"/>
      <c r="G43" s="11"/>
      <c r="H43" s="11"/>
      <c r="I43" s="18" t="s">
        <v>47</v>
      </c>
      <c r="J43" s="19">
        <v>0.54</v>
      </c>
    </row>
    <row r="44" spans="1:10" x14ac:dyDescent="0.3">
      <c r="A44" s="11"/>
      <c r="B44" s="11"/>
      <c r="C44" s="11"/>
      <c r="D44" s="11"/>
      <c r="E44" s="11"/>
      <c r="F44" s="11"/>
      <c r="G44" s="11"/>
      <c r="H44" s="11"/>
      <c r="I44" s="30"/>
      <c r="J44" s="30"/>
    </row>
    <row r="45" spans="1:10" x14ac:dyDescent="0.3">
      <c r="A45" s="45" t="s">
        <v>42</v>
      </c>
      <c r="B45" s="45"/>
      <c r="C45" s="11"/>
      <c r="D45" s="11"/>
      <c r="E45" s="11"/>
      <c r="F45" s="11"/>
      <c r="G45" s="11"/>
      <c r="H45" s="11"/>
      <c r="I45" s="57" t="s">
        <v>50</v>
      </c>
      <c r="J45" s="58"/>
    </row>
    <row r="46" spans="1:10" ht="16.2" x14ac:dyDescent="0.3">
      <c r="A46" s="17" t="s">
        <v>44</v>
      </c>
      <c r="B46" s="22" t="e">
        <f>SUM(B43*B19)</f>
        <v>#N/A</v>
      </c>
      <c r="C46" s="11"/>
      <c r="D46" s="11"/>
      <c r="E46" s="11"/>
      <c r="F46" s="11"/>
      <c r="G46" s="11"/>
      <c r="H46" s="11"/>
      <c r="I46" s="18" t="s">
        <v>51</v>
      </c>
      <c r="J46" s="18" t="s">
        <v>52</v>
      </c>
    </row>
    <row r="47" spans="1:10" ht="16.2" x14ac:dyDescent="0.3">
      <c r="A47" s="17" t="s">
        <v>46</v>
      </c>
      <c r="B47" s="22" t="e">
        <f>SUM(B43-B46)</f>
        <v>#N/A</v>
      </c>
      <c r="C47" s="11"/>
      <c r="D47" s="11"/>
      <c r="E47" s="11"/>
      <c r="F47" s="11"/>
      <c r="G47" s="11"/>
      <c r="H47" s="11"/>
      <c r="I47" s="18" t="s">
        <v>32</v>
      </c>
      <c r="J47" s="19">
        <v>29</v>
      </c>
    </row>
    <row r="48" spans="1:10" x14ac:dyDescent="0.3">
      <c r="A48" s="17" t="s">
        <v>48</v>
      </c>
      <c r="B48" s="22" t="e">
        <f>SUM(B46*B22)</f>
        <v>#N/A</v>
      </c>
      <c r="C48" s="11"/>
      <c r="D48" s="11"/>
      <c r="E48" s="11"/>
      <c r="F48" s="11"/>
      <c r="G48" s="11"/>
      <c r="H48" s="11"/>
      <c r="I48" s="18" t="s">
        <v>54</v>
      </c>
      <c r="J48" s="19">
        <v>26.5</v>
      </c>
    </row>
    <row r="49" spans="1:10" x14ac:dyDescent="0.3">
      <c r="A49" s="17" t="s">
        <v>49</v>
      </c>
      <c r="B49" s="22" t="e">
        <f>SUM(B47*B25)</f>
        <v>#N/A</v>
      </c>
      <c r="C49" s="11"/>
      <c r="D49" s="11"/>
      <c r="E49" s="11"/>
      <c r="F49" s="11"/>
      <c r="G49" s="11"/>
      <c r="H49" s="11"/>
      <c r="I49" s="18" t="s">
        <v>56</v>
      </c>
      <c r="J49" s="19">
        <v>28.5</v>
      </c>
    </row>
    <row r="50" spans="1:10" x14ac:dyDescent="0.3">
      <c r="A50" s="11"/>
      <c r="B50" s="11"/>
      <c r="C50" s="11"/>
      <c r="D50" s="11"/>
      <c r="E50" s="11"/>
      <c r="F50" s="11"/>
      <c r="G50" s="11"/>
      <c r="H50" s="11"/>
      <c r="I50" s="18" t="s">
        <v>58</v>
      </c>
      <c r="J50" s="19">
        <v>27</v>
      </c>
    </row>
    <row r="51" spans="1:10" x14ac:dyDescent="0.3">
      <c r="A51" s="45" t="s">
        <v>53</v>
      </c>
      <c r="B51" s="45"/>
      <c r="C51" s="11"/>
      <c r="D51" s="11"/>
      <c r="E51" s="11"/>
      <c r="F51" s="11"/>
      <c r="G51" s="11"/>
      <c r="H51" s="11"/>
      <c r="I51" s="18" t="s">
        <v>60</v>
      </c>
      <c r="J51" s="19">
        <v>25</v>
      </c>
    </row>
    <row r="52" spans="1:10" ht="16.2" x14ac:dyDescent="0.3">
      <c r="A52" s="17" t="s">
        <v>89</v>
      </c>
      <c r="B52" s="1"/>
      <c r="C52" s="11"/>
      <c r="D52" s="11"/>
      <c r="E52" s="11"/>
      <c r="F52" s="11"/>
      <c r="G52" s="11"/>
      <c r="H52" s="11"/>
      <c r="I52" s="28"/>
      <c r="J52" s="29"/>
    </row>
    <row r="53" spans="1:10" ht="16.2" x14ac:dyDescent="0.3">
      <c r="A53" s="17" t="s">
        <v>55</v>
      </c>
      <c r="B53" s="20">
        <f>B37</f>
        <v>0</v>
      </c>
      <c r="C53" s="11"/>
      <c r="D53" s="11"/>
      <c r="E53" s="11"/>
      <c r="F53" s="11"/>
      <c r="G53" s="11"/>
      <c r="H53" s="11"/>
      <c r="I53" s="35" t="s">
        <v>82</v>
      </c>
      <c r="J53" s="35"/>
    </row>
    <row r="54" spans="1:10" x14ac:dyDescent="0.3">
      <c r="A54" s="17" t="s">
        <v>57</v>
      </c>
      <c r="B54" s="20" t="e">
        <f>SUM(B52*B28)</f>
        <v>#N/A</v>
      </c>
      <c r="C54" s="11"/>
      <c r="D54" s="11"/>
      <c r="E54" s="11"/>
      <c r="F54" s="11"/>
      <c r="G54" s="11"/>
      <c r="H54" s="11"/>
      <c r="I54" s="5" t="s">
        <v>83</v>
      </c>
      <c r="J54" s="5" t="s">
        <v>27</v>
      </c>
    </row>
    <row r="55" spans="1:10" x14ac:dyDescent="0.3">
      <c r="A55" s="17" t="s">
        <v>59</v>
      </c>
      <c r="B55" s="20" t="e">
        <f>SUM(B53*B31)</f>
        <v>#N/A</v>
      </c>
      <c r="C55" s="11"/>
      <c r="D55" s="11"/>
      <c r="E55" s="11"/>
      <c r="F55" s="11"/>
      <c r="G55" s="11"/>
      <c r="H55" s="11"/>
      <c r="I55" s="6" t="s">
        <v>84</v>
      </c>
      <c r="J55" s="7">
        <v>0.8</v>
      </c>
    </row>
    <row r="56" spans="1:10" x14ac:dyDescent="0.3">
      <c r="A56" s="11"/>
      <c r="B56" s="11"/>
      <c r="C56" s="11"/>
      <c r="D56" s="11"/>
      <c r="E56" s="11"/>
      <c r="F56" s="11"/>
      <c r="G56" s="11"/>
      <c r="H56" s="11"/>
      <c r="I56" s="8" t="s">
        <v>85</v>
      </c>
      <c r="J56" s="9">
        <v>0.7</v>
      </c>
    </row>
    <row r="57" spans="1:10" x14ac:dyDescent="0.3">
      <c r="A57" s="45" t="s">
        <v>61</v>
      </c>
      <c r="B57" s="45"/>
      <c r="C57" s="11"/>
      <c r="D57" s="11"/>
      <c r="E57" s="11"/>
      <c r="F57" s="11"/>
      <c r="G57" s="11"/>
      <c r="H57" s="11"/>
      <c r="I57" s="23" t="s">
        <v>86</v>
      </c>
      <c r="J57" s="24">
        <v>0.25</v>
      </c>
    </row>
    <row r="58" spans="1:10" x14ac:dyDescent="0.3">
      <c r="A58" s="17" t="s">
        <v>62</v>
      </c>
      <c r="B58" s="22" t="e">
        <f>SUM(B48+B49+B54+B55)</f>
        <v>#N/A</v>
      </c>
      <c r="C58" s="11"/>
      <c r="D58" s="11"/>
      <c r="E58" s="11"/>
      <c r="F58" s="11"/>
      <c r="G58" s="11"/>
      <c r="H58" s="11"/>
      <c r="I58" s="11"/>
      <c r="J58" s="11"/>
    </row>
    <row r="59" spans="1:10" x14ac:dyDescent="0.3">
      <c r="A59" s="17" t="s">
        <v>63</v>
      </c>
      <c r="B59" s="22" t="e">
        <f>SUM(B58*B34)</f>
        <v>#N/A</v>
      </c>
      <c r="C59" s="11"/>
      <c r="D59" s="11"/>
      <c r="E59" s="11"/>
      <c r="F59" s="11"/>
      <c r="G59" s="11"/>
      <c r="H59" s="11"/>
      <c r="I59" s="25" t="s">
        <v>73</v>
      </c>
      <c r="J59" s="11"/>
    </row>
    <row r="60" spans="1:10" x14ac:dyDescent="0.3">
      <c r="A60" s="11"/>
      <c r="B60" s="11"/>
      <c r="C60" s="11"/>
      <c r="D60" s="11"/>
      <c r="E60" s="11"/>
      <c r="F60" s="11"/>
      <c r="G60" s="11"/>
      <c r="H60" s="11" t="s">
        <v>76</v>
      </c>
      <c r="I60" s="36" t="s">
        <v>81</v>
      </c>
      <c r="J60" s="36"/>
    </row>
    <row r="61" spans="1:10" x14ac:dyDescent="0.3">
      <c r="A61" s="39" t="s">
        <v>72</v>
      </c>
      <c r="B61" s="40"/>
      <c r="C61" s="11"/>
      <c r="D61" s="11"/>
      <c r="E61" s="11"/>
      <c r="F61" s="11"/>
      <c r="G61" s="11"/>
      <c r="H61" s="11"/>
      <c r="I61" s="36"/>
      <c r="J61" s="36"/>
    </row>
    <row r="62" spans="1:10" ht="16.2" x14ac:dyDescent="0.3">
      <c r="A62" s="17" t="s">
        <v>64</v>
      </c>
      <c r="B62" s="22">
        <f>SUM(B37*B38*B39)</f>
        <v>0</v>
      </c>
      <c r="C62" s="11"/>
      <c r="D62" s="11"/>
      <c r="E62" s="11"/>
      <c r="F62" s="11"/>
      <c r="G62" s="11"/>
      <c r="H62" s="11"/>
      <c r="I62" s="36"/>
      <c r="J62" s="36"/>
    </row>
    <row r="63" spans="1:10" ht="16.2" x14ac:dyDescent="0.3">
      <c r="A63" s="17" t="s">
        <v>65</v>
      </c>
      <c r="B63" s="22" t="e">
        <f>SUM(B62*0.25*B34)</f>
        <v>#N/A</v>
      </c>
      <c r="C63" s="11"/>
      <c r="D63" s="11"/>
      <c r="E63" s="11"/>
      <c r="F63" s="11"/>
      <c r="G63" s="11"/>
      <c r="H63" s="11" t="s">
        <v>77</v>
      </c>
      <c r="I63" s="61" t="s">
        <v>78</v>
      </c>
      <c r="J63" s="61"/>
    </row>
    <row r="64" spans="1:10" x14ac:dyDescent="0.3">
      <c r="A64" s="11"/>
      <c r="B64" s="11"/>
      <c r="C64" s="11"/>
      <c r="D64" s="11"/>
      <c r="E64" s="11"/>
      <c r="F64" s="11"/>
      <c r="G64" s="11"/>
      <c r="H64" s="26" t="s">
        <v>79</v>
      </c>
      <c r="I64" s="36" t="s">
        <v>80</v>
      </c>
      <c r="J64" s="36"/>
    </row>
    <row r="65" spans="1:10" x14ac:dyDescent="0.3">
      <c r="A65" s="45" t="s">
        <v>66</v>
      </c>
      <c r="B65" s="45"/>
      <c r="C65" s="11"/>
      <c r="D65" s="11"/>
      <c r="E65" s="11"/>
      <c r="F65" s="11"/>
      <c r="G65" s="11"/>
      <c r="H65" s="11"/>
      <c r="I65" s="36"/>
      <c r="J65" s="36"/>
    </row>
    <row r="66" spans="1:10" ht="15" customHeight="1" x14ac:dyDescent="0.3">
      <c r="A66" s="17" t="s">
        <v>67</v>
      </c>
      <c r="B66" s="22" t="e">
        <f>SUM(B59+B63)</f>
        <v>#N/A</v>
      </c>
      <c r="C66" s="11"/>
      <c r="D66" s="11"/>
      <c r="E66" s="11"/>
      <c r="F66" s="11"/>
      <c r="G66" s="11"/>
      <c r="H66" s="11" t="s">
        <v>90</v>
      </c>
      <c r="I66" s="41" t="s">
        <v>91</v>
      </c>
      <c r="J66" s="41"/>
    </row>
    <row r="67" spans="1:10" x14ac:dyDescent="0.3">
      <c r="A67" s="17" t="s">
        <v>68</v>
      </c>
      <c r="B67" s="22" t="e">
        <f>SUM(B66+2000)</f>
        <v>#N/A</v>
      </c>
      <c r="C67" s="11"/>
      <c r="D67" s="11"/>
      <c r="E67" s="11"/>
      <c r="F67" s="11"/>
      <c r="G67" s="27"/>
      <c r="H67" s="11"/>
      <c r="I67" s="41"/>
      <c r="J67" s="41"/>
    </row>
    <row r="68" spans="1:10" x14ac:dyDescent="0.3">
      <c r="A68" s="37"/>
      <c r="B68" s="38"/>
      <c r="C68" s="11"/>
      <c r="D68" s="11"/>
      <c r="E68" s="11"/>
      <c r="F68" s="11"/>
      <c r="G68" s="11"/>
      <c r="H68" s="11"/>
      <c r="I68" s="41"/>
      <c r="J68" s="41"/>
    </row>
    <row r="69" spans="1:10" x14ac:dyDescent="0.3">
      <c r="A69" s="33" t="s">
        <v>69</v>
      </c>
      <c r="B69" s="31" t="e">
        <f>SUM(B67/1000)</f>
        <v>#N/A</v>
      </c>
      <c r="C69" s="11"/>
      <c r="D69" s="11"/>
      <c r="E69" s="11"/>
      <c r="F69" s="11"/>
      <c r="G69" s="11"/>
      <c r="H69" s="11"/>
      <c r="I69" s="11"/>
      <c r="J69" s="11"/>
    </row>
    <row r="70" spans="1:10" s="11" customFormat="1" x14ac:dyDescent="0.3">
      <c r="A70" s="34"/>
      <c r="B70" s="32"/>
    </row>
    <row r="71" spans="1:10" s="11" customFormat="1" x14ac:dyDescent="0.3"/>
    <row r="72" spans="1:10" s="11" customFormat="1" x14ac:dyDescent="0.3"/>
    <row r="73" spans="1:10" s="11" customFormat="1" x14ac:dyDescent="0.3"/>
    <row r="74" spans="1:10" s="11" customFormat="1" x14ac:dyDescent="0.3"/>
    <row r="75" spans="1:10" s="11" customFormat="1" x14ac:dyDescent="0.3"/>
    <row r="76" spans="1:10" s="11" customFormat="1" x14ac:dyDescent="0.3"/>
    <row r="77" spans="1:10" s="11" customFormat="1" x14ac:dyDescent="0.3"/>
    <row r="78" spans="1:10" s="11" customFormat="1" x14ac:dyDescent="0.3"/>
    <row r="79" spans="1:10" s="11" customFormat="1" x14ac:dyDescent="0.3"/>
    <row r="80" spans="1:10" s="11" customFormat="1" x14ac:dyDescent="0.3"/>
    <row r="81" s="11" customFormat="1" x14ac:dyDescent="0.3"/>
    <row r="82" s="11" customFormat="1" x14ac:dyDescent="0.3"/>
    <row r="83" s="11" customFormat="1" x14ac:dyDescent="0.3"/>
    <row r="84" s="11" customFormat="1" x14ac:dyDescent="0.3"/>
    <row r="85" s="11" customFormat="1" x14ac:dyDescent="0.3"/>
    <row r="86" s="11" customFormat="1" x14ac:dyDescent="0.3"/>
    <row r="87" s="11" customFormat="1" x14ac:dyDescent="0.3"/>
    <row r="88" s="11" customFormat="1" x14ac:dyDescent="0.3"/>
    <row r="89" s="11" customFormat="1" x14ac:dyDescent="0.3"/>
    <row r="90" s="11" customFormat="1" x14ac:dyDescent="0.3"/>
    <row r="91" s="11" customFormat="1" x14ac:dyDescent="0.3"/>
    <row r="92" s="11" customFormat="1" x14ac:dyDescent="0.3"/>
    <row r="93" s="11" customFormat="1" x14ac:dyDescent="0.3"/>
    <row r="94" s="11" customFormat="1" x14ac:dyDescent="0.3"/>
    <row r="95" s="11" customFormat="1" x14ac:dyDescent="0.3"/>
    <row r="96" s="11" customFormat="1" x14ac:dyDescent="0.3"/>
    <row r="97" s="11" customFormat="1" x14ac:dyDescent="0.3"/>
    <row r="98" s="11" customFormat="1" x14ac:dyDescent="0.3"/>
    <row r="99" s="11" customFormat="1" x14ac:dyDescent="0.3"/>
    <row r="100" s="11" customFormat="1" x14ac:dyDescent="0.3"/>
    <row r="101" s="11" customFormat="1" x14ac:dyDescent="0.3"/>
    <row r="102" s="11" customFormat="1" x14ac:dyDescent="0.3"/>
    <row r="103" s="11" customFormat="1" x14ac:dyDescent="0.3"/>
    <row r="104" s="11" customFormat="1" x14ac:dyDescent="0.3"/>
    <row r="105" s="11" customFormat="1" x14ac:dyDescent="0.3"/>
    <row r="106" s="11" customFormat="1" x14ac:dyDescent="0.3"/>
    <row r="107" s="11" customFormat="1" x14ac:dyDescent="0.3"/>
    <row r="108" s="11" customFormat="1" x14ac:dyDescent="0.3"/>
    <row r="109" s="11" customFormat="1" x14ac:dyDescent="0.3"/>
    <row r="110" s="11" customFormat="1" x14ac:dyDescent="0.3"/>
    <row r="111" s="11" customFormat="1" x14ac:dyDescent="0.3"/>
    <row r="112" s="11" customFormat="1" x14ac:dyDescent="0.3"/>
    <row r="113" spans="1:10" s="11" customFormat="1" x14ac:dyDescent="0.3"/>
    <row r="114" spans="1:10" s="11" customFormat="1" x14ac:dyDescent="0.3">
      <c r="G114" s="12"/>
    </row>
    <row r="115" spans="1:10" s="11" customFormat="1" x14ac:dyDescent="0.3">
      <c r="G115" s="12"/>
    </row>
    <row r="116" spans="1:10" x14ac:dyDescent="0.3">
      <c r="A116" s="11"/>
      <c r="B116" s="11"/>
      <c r="C116" s="11"/>
      <c r="D116" s="11"/>
      <c r="E116" s="11"/>
      <c r="F116" s="11"/>
      <c r="H116" s="11"/>
      <c r="I116" s="11"/>
      <c r="J116" s="11"/>
    </row>
    <row r="117" spans="1:10" x14ac:dyDescent="0.3">
      <c r="A117" s="11"/>
      <c r="B117" s="11"/>
      <c r="C117" s="11"/>
      <c r="D117" s="11"/>
      <c r="E117" s="11"/>
      <c r="F117" s="11"/>
      <c r="H117" s="11"/>
      <c r="I117" s="11"/>
      <c r="J117" s="11"/>
    </row>
    <row r="118" spans="1:10" x14ac:dyDescent="0.3">
      <c r="A118" s="11"/>
      <c r="B118" s="11"/>
      <c r="C118" s="11"/>
      <c r="D118" s="11"/>
      <c r="E118" s="11"/>
      <c r="F118" s="11"/>
      <c r="H118" s="11"/>
      <c r="I118" s="11"/>
      <c r="J118" s="11"/>
    </row>
    <row r="119" spans="1:10" x14ac:dyDescent="0.3">
      <c r="A119" s="11"/>
      <c r="B119" s="11"/>
      <c r="C119" s="11"/>
      <c r="D119" s="11"/>
      <c r="E119" s="11"/>
      <c r="F119" s="11"/>
      <c r="H119" s="11"/>
      <c r="I119" s="11"/>
      <c r="J119" s="11"/>
    </row>
    <row r="120" spans="1:10" x14ac:dyDescent="0.3">
      <c r="C120" s="11"/>
      <c r="D120" s="11"/>
      <c r="E120" s="11"/>
      <c r="F120" s="11"/>
      <c r="H120" s="11"/>
      <c r="I120" s="11"/>
      <c r="J120" s="11"/>
    </row>
  </sheetData>
  <sheetProtection algorithmName="SHA-512" hashValue="CMnfPbFs/xIbdRZ2etgdGrIM1liYnD4zEiOyFl5OJqspFYw83ZuHJcM5Bv9rBJdAxQF61zhGWl5oqrVkY3xYZA==" saltValue="WcO/bWRcKmbJjKMgOJfezA==" spinCount="100000" sheet="1" formatCells="0" formatColumns="0" formatRows="0" insertColumns="0" insertRows="0" insertHyperlinks="0" deleteColumns="0" deleteRows="0" selectLockedCells="1" sort="0"/>
  <mergeCells count="39">
    <mergeCell ref="B1:J9"/>
    <mergeCell ref="A65:B65"/>
    <mergeCell ref="I37:J37"/>
    <mergeCell ref="A57:B57"/>
    <mergeCell ref="I45:J45"/>
    <mergeCell ref="A51:B51"/>
    <mergeCell ref="A18:B18"/>
    <mergeCell ref="A21:B21"/>
    <mergeCell ref="A24:B24"/>
    <mergeCell ref="I13:J13"/>
    <mergeCell ref="I44:J44"/>
    <mergeCell ref="A45:B45"/>
    <mergeCell ref="B16:H16"/>
    <mergeCell ref="I63:J63"/>
    <mergeCell ref="I11:J11"/>
    <mergeCell ref="I14:J16"/>
    <mergeCell ref="B11:H11"/>
    <mergeCell ref="B12:H12"/>
    <mergeCell ref="B13:H13"/>
    <mergeCell ref="B14:H14"/>
    <mergeCell ref="B15:H15"/>
    <mergeCell ref="I12:J12"/>
    <mergeCell ref="I26:J26"/>
    <mergeCell ref="A30:B30"/>
    <mergeCell ref="A27:B27"/>
    <mergeCell ref="A41:B41"/>
    <mergeCell ref="A36:B36"/>
    <mergeCell ref="A33:B33"/>
    <mergeCell ref="I36:J36"/>
    <mergeCell ref="B69:B70"/>
    <mergeCell ref="A69:A70"/>
    <mergeCell ref="I18:J18"/>
    <mergeCell ref="I64:J65"/>
    <mergeCell ref="A68:B68"/>
    <mergeCell ref="I60:J62"/>
    <mergeCell ref="A61:B61"/>
    <mergeCell ref="I53:J53"/>
    <mergeCell ref="I66:J68"/>
    <mergeCell ref="I25:J25"/>
  </mergeCells>
  <dataValidations count="6">
    <dataValidation type="list" allowBlank="1" showInputMessage="1" showErrorMessage="1" sqref="A25" xr:uid="{00000000-0002-0000-0000-000000000000}">
      <formula1>$I$33:$I$35</formula1>
    </dataValidation>
    <dataValidation type="list" allowBlank="1" showInputMessage="1" showErrorMessage="1" sqref="A22" xr:uid="{00000000-0002-0000-0000-000001000000}">
      <formula1>$I$28:$I$31</formula1>
    </dataValidation>
    <dataValidation type="list" allowBlank="1" showInputMessage="1" showErrorMessage="1" sqref="A28" xr:uid="{00000000-0002-0000-0000-000002000000}">
      <formula1>$I$39:$I$43</formula1>
    </dataValidation>
    <dataValidation type="list" allowBlank="1" showInputMessage="1" showErrorMessage="1" sqref="A34" xr:uid="{00000000-0002-0000-0000-000003000000}">
      <formula1>$I$47:$I$51</formula1>
    </dataValidation>
    <dataValidation type="list" allowBlank="1" showInputMessage="1" showErrorMessage="1" sqref="A19" xr:uid="{00000000-0002-0000-0000-000004000000}">
      <formula1>$I$20:$I$24</formula1>
    </dataValidation>
    <dataValidation type="list" allowBlank="1" showInputMessage="1" showErrorMessage="1" sqref="A31" xr:uid="{D371FC84-BB12-42CA-B6E7-32A58CDEE03E}">
      <formula1>$I$55:$I$57</formula1>
    </dataValidation>
  </dataValidations>
  <pageMargins left="0.78740157480314965" right="0.39370078740157483" top="0.35433070866141736" bottom="0.55118110236220474" header="0.31496062992125984" footer="0.31496062992125984"/>
  <pageSetup paperSize="9" scale="76" orientation="portrait" horizontalDpi="360" verticalDpi="360" r:id="rId1"/>
  <headerFooter>
    <oddFooter>&amp;L&amp;8&amp;F</oddFooter>
  </headerFooter>
  <drawing r:id="rId2"/>
  <tableParts count="5"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6407f7-529b-456c-ac56-e27c382b618a" xsi:nil="true"/>
    <lcf76f155ced4ddcb4097134ff3c332f xmlns="d81ce534-a51d-43c5-a2e7-947e021803d3">
      <Terms xmlns="http://schemas.microsoft.com/office/infopath/2007/PartnerControls"/>
    </lcf76f155ced4ddcb4097134ff3c332f>
    <SharedWithUsers xmlns="0af8507f-ad5d-4852-8488-425d9413581a">
      <UserInfo>
        <DisplayName>wilkes, chris</DisplayName>
        <AccountId>81</AccountId>
        <AccountType/>
      </UserInfo>
      <UserInfo>
        <DisplayName>Parkin, Joanna</DisplayName>
        <AccountId>87</AccountId>
        <AccountType/>
      </UserInfo>
      <UserInfo>
        <DisplayName>Jobes, David</DisplayName>
        <AccountId>86</AccountId>
        <AccountType/>
      </UserInfo>
      <UserInfo>
        <DisplayName>Arthurworrey, Kaye Anita</DisplayName>
        <AccountId>82</AccountId>
        <AccountType/>
      </UserInfo>
      <UserInfo>
        <DisplayName>Harries, Esther</DisplayName>
        <AccountId>53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42FED9B0C6E04DB403A93902253D32" ma:contentTypeVersion="16" ma:contentTypeDescription="Create a new document." ma:contentTypeScope="" ma:versionID="fab612c013995089944afa0fd049a20c">
  <xsd:schema xmlns:xsd="http://www.w3.org/2001/XMLSchema" xmlns:xs="http://www.w3.org/2001/XMLSchema" xmlns:p="http://schemas.microsoft.com/office/2006/metadata/properties" xmlns:ns2="d81ce534-a51d-43c5-a2e7-947e021803d3" xmlns:ns3="0af8507f-ad5d-4852-8488-425d9413581a" xmlns:ns4="af6407f7-529b-456c-ac56-e27c382b618a" targetNamespace="http://schemas.microsoft.com/office/2006/metadata/properties" ma:root="true" ma:fieldsID="053dbf8e81b530225879a59b333502de" ns2:_="" ns3:_="" ns4:_="">
    <xsd:import namespace="d81ce534-a51d-43c5-a2e7-947e021803d3"/>
    <xsd:import namespace="0af8507f-ad5d-4852-8488-425d9413581a"/>
    <xsd:import namespace="af6407f7-529b-456c-ac56-e27c382b6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ce534-a51d-43c5-a2e7-947e021803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a1837f8-38a0-439f-968d-1f579fdc7e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f8507f-ad5d-4852-8488-425d9413581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6407f7-529b-456c-ac56-e27c382b618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5d59bba-a7cd-4243-a059-35501f6cb81c}" ma:internalName="TaxCatchAll" ma:showField="CatchAllData" ma:web="0af8507f-ad5d-4852-8488-425d941358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26155C-D634-45E8-9F96-5544656F23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429432-35CF-4F86-884A-E042FEC38DC9}">
  <ds:schemaRefs>
    <ds:schemaRef ds:uri="http://schemas.microsoft.com/office/2006/metadata/properties"/>
    <ds:schemaRef ds:uri="73d87450-ba9d-46be-86c9-f2eecc38116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af6407f7-529b-456c-ac56-e27c382b618a"/>
    <ds:schemaRef ds:uri="973498f6-2021-45cd-b1af-2f6206dd42cf"/>
    <ds:schemaRef ds:uri="29b5726d-f4df-45c3-bc5c-4a85ce381555"/>
  </ds:schemaRefs>
</ds:datastoreItem>
</file>

<file path=customXml/itemProps3.xml><?xml version="1.0" encoding="utf-8"?>
<ds:datastoreItem xmlns:ds="http://schemas.openxmlformats.org/officeDocument/2006/customXml" ds:itemID="{314348D6-80A7-4F60-BE15-A5A60EB4AD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WHHDC</vt:lpstr>
      <vt:lpstr>WHHDC!Print_Area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CoreLogic Whole House Heat Demand Calculator</dc:title>
  <dc:subject/>
  <dc:creator>Harries, Esther</dc:creator>
  <cp:keywords/>
  <dc:description/>
  <cp:lastModifiedBy>Harries, Esther</cp:lastModifiedBy>
  <cp:revision/>
  <cp:lastPrinted>2022-04-25T12:16:14Z</cp:lastPrinted>
  <dcterms:created xsi:type="dcterms:W3CDTF">2020-11-11T12:50:54Z</dcterms:created>
  <dcterms:modified xsi:type="dcterms:W3CDTF">2022-07-18T20:26:26Z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0x010100F042FED9B0C6E04DB403A93902253D32</vt:lpwstr>
  </property>
  <property fmtid="{D5CDD505-2E9C-101B-9397-08002B2CF9AE}" pid="3" name="MediaServiceImageTags">
    <vt:lpwstr/>
  </property>
</Properties>
</file>